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TERCER TRIMESTRE 2019\LDF 30092019 PRESENTADOS\"/>
    </mc:Choice>
  </mc:AlternateContent>
  <xr:revisionPtr revIDLastSave="0" documentId="13_ncr:1_{CDC83E48-5A39-487A-BD51-F71E55FDDD27}" xr6:coauthVersionLast="45" xr6:coauthVersionMax="45" xr10:uidLastSave="{00000000-0000-0000-0000-000000000000}"/>
  <bookViews>
    <workbookView xWindow="2250" yWindow="195" windowWidth="15000" windowHeight="10725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<sst xmlns="http://schemas.openxmlformats.org/spreadsheetml/2006/main" count="38" uniqueCount="27">
  <si>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</si>
  <si>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</si>
  <si>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</si>
  <si>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</si>
  <si>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</si>
  <si>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</si>
  <si>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</si>
  <si>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</si>
  <si>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</si>
  <si>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</si>
  <si>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</si>
  <si>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</si>
  <si>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</si>
  <si>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</si>
  <si>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</si>
  <si>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001.2019..009.2019</t>
  </si>
  <si>
    <t>(Pesos)</t>
  </si>
  <si>
    <t>29/10/2019</t>
  </si>
  <si>
    <t>2019</t>
  </si>
  <si>
    <t>001</t>
  </si>
  <si>
    <t>009</t>
  </si>
  <si>
    <t>Enero</t>
  </si>
  <si>
    <t>Septiembre</t>
  </si>
  <si>
    <t>Del 1 de Enero al 30 de Septiembre del 2019</t>
  </si>
  <si>
    <t>Monto pagado de la inversión al 30 de Septiembre del 2019(k)</t>
  </si>
  <si>
    <t>Monto pagado de la inversión actualizado al 30 de Septiembre del 2019(l)</t>
  </si>
  <si>
    <t>Saldo pendiente por pagar de la inversión al 30 de Septiembre del 2019(m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</si>
</sst>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6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8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29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11" applyNumberFormat="0" applyAlignment="0" applyProtection="0"/>
    <xf numFmtId="0" fontId="16" fillId="4" borderId="16" applyNumberFormat="0" applyAlignment="0" applyProtection="0"/>
    <xf numFmtId="0" fontId="7" fillId="4" borderId="11" applyNumberFormat="0" applyAlignment="0" applyProtection="0"/>
    <xf numFmtId="0" fontId="9" fillId="0" borderId="13" applyNumberFormat="0" applyFill="0" applyAlignment="0" applyProtection="0"/>
    <xf numFmtId="0" fontId="8" fillId="5" borderId="12" applyNumberFormat="0" applyAlignment="0" applyProtection="0"/>
    <xf numFmtId="0" fontId="26" fillId="0" borderId="0" applyNumberFormat="0" applyFill="0" applyBorder="0" applyAlignment="0" applyProtection="0"/>
    <xf numFmtId="0" fontId="15" fillId="8" borderId="15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2" applyNumberFormat="0" applyFill="0" applyAlignment="0" applyProtection="0"/>
    <xf numFmtId="4" fontId="17" fillId="9" borderId="17" applyNumberFormat="0" applyProtection="0">
      <alignment vertical="center"/>
    </xf>
    <xf numFmtId="4" fontId="18" fillId="9" borderId="17" applyNumberFormat="0" applyProtection="0">
      <alignment vertical="center"/>
    </xf>
    <xf numFmtId="4" fontId="17" fillId="9" borderId="17" applyNumberFormat="0" applyProtection="0">
      <alignment horizontal="left" vertical="center" indent="1"/>
    </xf>
    <xf numFmtId="0" fontId="17" fillId="9" borderId="17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4" borderId="17" applyNumberFormat="0" applyProtection="0">
      <alignment horizontal="right" vertical="center"/>
    </xf>
    <xf numFmtId="4" fontId="19" fillId="15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9" fillId="17" borderId="17" applyNumberFormat="0" applyProtection="0">
      <alignment horizontal="right" vertical="center"/>
    </xf>
    <xf numFmtId="4" fontId="19" fillId="18" borderId="17" applyNumberFormat="0" applyProtection="0">
      <alignment horizontal="right" vertical="center"/>
    </xf>
    <xf numFmtId="4" fontId="19" fillId="19" borderId="17" applyNumberFormat="0" applyProtection="0">
      <alignment horizontal="right" vertical="center"/>
    </xf>
    <xf numFmtId="4" fontId="17" fillId="20" borderId="18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7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5" fillId="22" borderId="17" applyNumberFormat="0" applyProtection="0">
      <alignment horizontal="left" vertical="center" indent="1"/>
    </xf>
    <xf numFmtId="0" fontId="15" fillId="22" borderId="17" applyNumberFormat="0" applyProtection="0">
      <alignment horizontal="left" vertical="top" indent="1"/>
    </xf>
    <xf numFmtId="0" fontId="15" fillId="10" borderId="17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5" fillId="23" borderId="17" applyNumberFormat="0" applyProtection="0">
      <alignment horizontal="left" vertical="center" indent="1"/>
    </xf>
    <xf numFmtId="0" fontId="15" fillId="23" borderId="17" applyNumberFormat="0" applyProtection="0">
      <alignment horizontal="left" vertical="top" indent="1"/>
    </xf>
    <xf numFmtId="0" fontId="15" fillId="21" borderId="17" applyNumberFormat="0" applyProtection="0">
      <alignment horizontal="left" vertical="center" indent="1"/>
    </xf>
    <xf numFmtId="0" fontId="15" fillId="21" borderId="17" applyNumberFormat="0" applyProtection="0">
      <alignment horizontal="left" vertical="top" indent="1"/>
    </xf>
    <xf numFmtId="0" fontId="15" fillId="24" borderId="19" applyNumberFormat="0">
      <protection locked="0"/>
    </xf>
    <xf numFmtId="4" fontId="19" fillId="25" borderId="17" applyNumberFormat="0" applyProtection="0">
      <alignment vertical="center"/>
    </xf>
    <xf numFmtId="4" fontId="22" fillId="25" borderId="17" applyNumberFormat="0" applyProtection="0">
      <alignment vertical="center"/>
    </xf>
    <xf numFmtId="4" fontId="19" fillId="25" borderId="17" applyNumberFormat="0" applyProtection="0">
      <alignment horizontal="left" vertical="center" indent="1"/>
    </xf>
    <xf numFmtId="0" fontId="19" fillId="25" borderId="17" applyNumberFormat="0" applyProtection="0">
      <alignment horizontal="left" vertical="top" indent="1"/>
    </xf>
    <xf numFmtId="4" fontId="19" fillId="21" borderId="17" applyNumberFormat="0" applyProtection="0">
      <alignment horizontal="right" vertical="center"/>
    </xf>
    <xf numFmtId="4" fontId="22" fillId="21" borderId="17" applyNumberFormat="0" applyProtection="0">
      <alignment horizontal="right" vertical="center"/>
    </xf>
    <xf numFmtId="4" fontId="19" fillId="10" borderId="17" applyNumberFormat="0" applyProtection="0">
      <alignment horizontal="left" vertical="center" indent="1"/>
    </xf>
    <xf numFmtId="0" fontId="19" fillId="10" borderId="17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7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8" borderId="15" applyNumberFormat="0" applyFont="0" applyAlignment="0" applyProtection="0"/>
    <xf numFmtId="4" fontId="34" fillId="22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33" fillId="22" borderId="17" applyNumberFormat="0" applyProtection="0">
      <alignment horizontal="left" vertical="center" indent="1"/>
    </xf>
    <xf numFmtId="0" fontId="33" fillId="22" borderId="17" applyNumberFormat="0" applyProtection="0">
      <alignment horizontal="left" vertical="top" indent="1"/>
    </xf>
    <xf numFmtId="0" fontId="33" fillId="10" borderId="17" applyNumberFormat="0" applyProtection="0">
      <alignment horizontal="left" vertical="center" indent="1"/>
    </xf>
    <xf numFmtId="0" fontId="33" fillId="10" borderId="17" applyNumberFormat="0" applyProtection="0">
      <alignment horizontal="left" vertical="top" indent="1"/>
    </xf>
    <xf numFmtId="0" fontId="33" fillId="23" borderId="17" applyNumberFormat="0" applyProtection="0">
      <alignment horizontal="left" vertical="center" indent="1"/>
    </xf>
    <xf numFmtId="0" fontId="33" fillId="23" borderId="17" applyNumberFormat="0" applyProtection="0">
      <alignment horizontal="left" vertical="top" indent="1"/>
    </xf>
    <xf numFmtId="0" fontId="33" fillId="21" borderId="17" applyNumberFormat="0" applyProtection="0">
      <alignment horizontal="left" vertical="center" indent="1"/>
    </xf>
    <xf numFmtId="0" fontId="33" fillId="21" borderId="17" applyNumberFormat="0" applyProtection="0">
      <alignment horizontal="left" vertical="top" indent="1"/>
    </xf>
    <xf numFmtId="0" fontId="33" fillId="24" borderId="19" applyNumberFormat="0">
      <protection locked="0"/>
    </xf>
    <xf numFmtId="4" fontId="35" fillId="26" borderId="0" applyNumberFormat="0" applyProtection="0">
      <alignment horizontal="left" vertical="center" indent="1"/>
    </xf>
    <xf numFmtId="164" fontId="3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7" fillId="10" borderId="0" xfId="22" applyNumberFormat="1">
      <alignment horizontal="left" vertical="center" indent="1"/>
    </xf>
    <xf numFmtId="0" fontId="19" fillId="10" borderId="17" xfId="53" applyNumberFormat="1">
      <alignment horizontal="left" vertical="center" indent="1"/>
    </xf>
    <xf numFmtId="165" fontId="19" fillId="21" borderId="17" xfId="51" applyNumberFormat="1">
      <alignment horizontal="right" vertical="center"/>
    </xf>
    <xf numFmtId="0" fontId="15" fillId="22" borderId="17" xfId="38" applyAlignment="1">
      <alignment horizontal="left" vertical="center" indent="2"/>
    </xf>
    <xf numFmtId="0" fontId="15" fillId="10" borderId="17" xfId="40" applyAlignment="1">
      <alignment horizontal="left" vertical="center" indent="3"/>
    </xf>
    <xf numFmtId="0" fontId="15" fillId="23" borderId="17" xfId="42" applyAlignment="1">
      <alignment horizontal="left" vertical="center" indent="4"/>
    </xf>
    <xf numFmtId="0" fontId="31" fillId="2" borderId="0" xfId="0" applyFont="1" applyFill="1"/>
    <xf numFmtId="0" fontId="32" fillId="2" borderId="0" xfId="0" quotePrefix="1" applyFont="1" applyFill="1" applyAlignment="1"/>
    <xf numFmtId="0" fontId="32" fillId="2" borderId="0" xfId="0" applyFont="1" applyFill="1"/>
    <xf numFmtId="0" fontId="2" fillId="2" borderId="5" xfId="0" applyFont="1" applyFill="1" applyBorder="1" applyAlignment="1">
      <alignment horizontal="justify" vertical="center" wrapText="1"/>
    </xf>
    <xf numFmtId="2" fontId="2" fillId="2" borderId="5" xfId="72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8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08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0C000000}"/>
    <cellStyle name="Salida" xfId="10" builtinId="21" customBuiltin="1"/>
    <cellStyle name="SAPBEXaggData" xfId="18" xr:uid="{00000000-0005-0000-0000-00000E000000}"/>
    <cellStyle name="SAPBEXaggDataEmph" xfId="19" xr:uid="{00000000-0005-0000-0000-00000F000000}"/>
    <cellStyle name="SAPBEXaggItem" xfId="20" xr:uid="{00000000-0005-0000-0000-000010000000}"/>
    <cellStyle name="SAPBEXaggItemX" xfId="21" xr:uid="{00000000-0005-0000-0000-000011000000}"/>
    <cellStyle name="SAPBEXchaText" xfId="22" xr:uid="{00000000-0005-0000-0000-000012000000}"/>
    <cellStyle name="SAPBEXexcBad7" xfId="23" xr:uid="{00000000-0005-0000-0000-000013000000}"/>
    <cellStyle name="SAPBEXexcBad8" xfId="24" xr:uid="{00000000-0005-0000-0000-000014000000}"/>
    <cellStyle name="SAPBEXexcBad9" xfId="25" xr:uid="{00000000-0005-0000-0000-000015000000}"/>
    <cellStyle name="SAPBEXexcCritical4" xfId="26" xr:uid="{00000000-0005-0000-0000-000016000000}"/>
    <cellStyle name="SAPBEXexcCritical5" xfId="27" xr:uid="{00000000-0005-0000-0000-000017000000}"/>
    <cellStyle name="SAPBEXexcCritical6" xfId="28" xr:uid="{00000000-0005-0000-0000-000018000000}"/>
    <cellStyle name="SAPBEXexcGood1" xfId="29" xr:uid="{00000000-0005-0000-0000-000019000000}"/>
    <cellStyle name="SAPBEXexcGood2" xfId="30" xr:uid="{00000000-0005-0000-0000-00001A000000}"/>
    <cellStyle name="SAPBEXexcGood3" xfId="31" xr:uid="{00000000-0005-0000-0000-00001B000000}"/>
    <cellStyle name="SAPBEXfilterDrill" xfId="32" xr:uid="{00000000-0005-0000-0000-00001C000000}"/>
    <cellStyle name="SAPBEXfilterItem" xfId="33" xr:uid="{00000000-0005-0000-0000-00001D000000}"/>
    <cellStyle name="SAPBEXfilterText" xfId="34" xr:uid="{00000000-0005-0000-0000-00001E000000}"/>
    <cellStyle name="SAPBEXfilterText 2" xfId="59" xr:uid="{00000000-0005-0000-0000-00001F000000}"/>
    <cellStyle name="SAPBEXformats" xfId="35" xr:uid="{00000000-0005-0000-0000-000020000000}"/>
    <cellStyle name="SAPBEXheaderItem" xfId="36" xr:uid="{00000000-0005-0000-0000-000021000000}"/>
    <cellStyle name="SAPBEXheaderItem 2" xfId="60" xr:uid="{00000000-0005-0000-0000-000022000000}"/>
    <cellStyle name="SAPBEXheaderText" xfId="37" xr:uid="{00000000-0005-0000-0000-000023000000}"/>
    <cellStyle name="SAPBEXheaderText 2" xfId="61" xr:uid="{00000000-0005-0000-0000-000024000000}"/>
    <cellStyle name="SAPBEXHLevel0" xfId="38" xr:uid="{00000000-0005-0000-0000-000025000000}"/>
    <cellStyle name="SAPBEXHLevel0 2" xfId="62" xr:uid="{00000000-0005-0000-0000-000026000000}"/>
    <cellStyle name="SAPBEXHLevel0X" xfId="39" xr:uid="{00000000-0005-0000-0000-000027000000}"/>
    <cellStyle name="SAPBEXHLevel0X 2" xfId="63" xr:uid="{00000000-0005-0000-0000-000028000000}"/>
    <cellStyle name="SAPBEXHLevel1" xfId="40" xr:uid="{00000000-0005-0000-0000-000029000000}"/>
    <cellStyle name="SAPBEXHLevel1 2" xfId="64" xr:uid="{00000000-0005-0000-0000-00002A000000}"/>
    <cellStyle name="SAPBEXHLevel1X" xfId="41" xr:uid="{00000000-0005-0000-0000-00002B000000}"/>
    <cellStyle name="SAPBEXHLevel1X 2" xfId="65" xr:uid="{00000000-0005-0000-0000-00002C000000}"/>
    <cellStyle name="SAPBEXHLevel2" xfId="42" xr:uid="{00000000-0005-0000-0000-00002D000000}"/>
    <cellStyle name="SAPBEXHLevel2 2" xfId="66" xr:uid="{00000000-0005-0000-0000-00002E000000}"/>
    <cellStyle name="SAPBEXHLevel2X" xfId="43" xr:uid="{00000000-0005-0000-0000-00002F000000}"/>
    <cellStyle name="SAPBEXHLevel2X 2" xfId="67" xr:uid="{00000000-0005-0000-0000-000030000000}"/>
    <cellStyle name="SAPBEXHLevel3" xfId="44" xr:uid="{00000000-0005-0000-0000-000031000000}"/>
    <cellStyle name="SAPBEXHLevel3 2" xfId="68" xr:uid="{00000000-0005-0000-0000-000032000000}"/>
    <cellStyle name="SAPBEXHLevel3X" xfId="45" xr:uid="{00000000-0005-0000-0000-000033000000}"/>
    <cellStyle name="SAPBEXHLevel3X 2" xfId="69" xr:uid="{00000000-0005-0000-0000-000034000000}"/>
    <cellStyle name="SAPBEXinputData" xfId="46" xr:uid="{00000000-0005-0000-0000-000035000000}"/>
    <cellStyle name="SAPBEXinputData 2" xfId="70" xr:uid="{00000000-0005-0000-0000-000036000000}"/>
    <cellStyle name="SAPBEXresData" xfId="47" xr:uid="{00000000-0005-0000-0000-000037000000}"/>
    <cellStyle name="SAPBEXresDataEmph" xfId="48" xr:uid="{00000000-0005-0000-0000-000038000000}"/>
    <cellStyle name="SAPBEXresItem" xfId="49" xr:uid="{00000000-0005-0000-0000-000039000000}"/>
    <cellStyle name="SAPBEXresItemX" xfId="50" xr:uid="{00000000-0005-0000-0000-00003A000000}"/>
    <cellStyle name="SAPBEXstdData" xfId="51" xr:uid="{00000000-0005-0000-0000-00003B000000}"/>
    <cellStyle name="SAPBEXstdDataEmph" xfId="52" xr:uid="{00000000-0005-0000-0000-00003C000000}"/>
    <cellStyle name="SAPBEXstdItem" xfId="53" xr:uid="{00000000-0005-0000-0000-00003D000000}"/>
    <cellStyle name="SAPBEXstdItemX" xfId="54" xr:uid="{00000000-0005-0000-0000-00003E000000}"/>
    <cellStyle name="SAPBEXtitle" xfId="55" xr:uid="{00000000-0005-0000-0000-00003F000000}"/>
    <cellStyle name="SAPBEXtitle 2" xfId="71" xr:uid="{00000000-0005-0000-0000-000040000000}"/>
    <cellStyle name="SAPBEXundefined" xfId="56" xr:uid="{00000000-0005-0000-0000-000041000000}"/>
    <cellStyle name="Sheet Title" xfId="57" xr:uid="{00000000-0005-0000-0000-000042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1101725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5"/>
  <sheetViews>
    <sheetView showGridLines="0" tabSelected="1" topLeftCell="E2" zoomScale="80" zoomScaleNormal="80" workbookViewId="0">
      <selection activeCell="A2" sqref="A2:N16"/>
    </sheetView>
  </sheetViews>
  <sheetFormatPr baseColWidth="10" defaultColWidth="11.42578125" defaultRowHeight="12.75" x14ac:dyDescent="0.2"/>
  <cols>
    <col min="1" max="1" width="2.7109375" style="1" customWidth="1"/>
    <col min="2" max="2" width="56" style="1" customWidth="1"/>
    <col min="3" max="3" width="13.5703125" style="1" hidden="1" customWidth="1"/>
    <col min="4" max="4" width="16.140625" style="1" customWidth="1"/>
    <col min="5" max="5" width="19.5703125" style="1" customWidth="1"/>
    <col min="6" max="6" width="12.28515625" style="1" customWidth="1"/>
    <col min="7" max="7" width="15.5703125" style="1" customWidth="1"/>
    <col min="8" max="8" width="13.85546875" style="1" customWidth="1"/>
    <col min="9" max="9" width="18.28515625" style="1" customWidth="1"/>
    <col min="10" max="10" width="21.5703125" style="1" bestFit="1" customWidth="1"/>
    <col min="11" max="11" width="15.85546875" style="1" customWidth="1"/>
    <col min="12" max="12" width="16.7109375" style="1" customWidth="1"/>
    <col min="13" max="13" width="22.140625" style="1" bestFit="1" customWidth="1"/>
    <col min="14" max="14" width="2.28515625" style="1" customWidth="1"/>
    <col min="15" max="16384" width="11.42578125" style="1"/>
  </cols>
  <sheetData>
    <row r="1" spans="2:13" s="22" customFormat="1" hidden="1" x14ac:dyDescent="0.2">
      <c r="B1" s="21" t="s">
        <v>15</v>
      </c>
      <c r="D1" s="21" t="s">
        <v>17</v>
      </c>
      <c r="E1" s="22" t="s">
        <v>18</v>
      </c>
      <c r="F1" s="22" t="s">
        <v>19</v>
      </c>
      <c r="G1" s="22" t="s">
        <v>20</v>
      </c>
      <c r="H1" s="22" t="s">
        <v>21</v>
      </c>
      <c r="I1" s="22" t="s">
        <v>22</v>
      </c>
    </row>
    <row r="2" spans="2:13" s="20" customFormat="1" ht="13.5" thickBot="1" x14ac:dyDescent="0.25"/>
    <row r="3" spans="2:13" ht="15.75" x14ac:dyDescent="0.2">
      <c r="B3" s="29" t="s">
        <v>11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2:13" ht="21" x14ac:dyDescent="0.35">
      <c r="B4" s="32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</row>
    <row r="5" spans="2:13" x14ac:dyDescent="0.2">
      <c r="B5" s="35" t="s">
        <v>23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2:13" x14ac:dyDescent="0.2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2:13" ht="13.5" thickBot="1" x14ac:dyDescent="0.25">
      <c r="B7" s="38" t="s">
        <v>16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2:13" ht="80.25" customHeight="1" thickBot="1" x14ac:dyDescent="0.25">
      <c r="B8" s="2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24</v>
      </c>
      <c r="L8" s="3" t="s">
        <v>25</v>
      </c>
      <c r="M8" s="3" t="s">
        <v>26</v>
      </c>
    </row>
    <row r="9" spans="2:13" x14ac:dyDescent="0.2">
      <c r="B9" s="4"/>
      <c r="C9" s="5"/>
      <c r="D9" s="6"/>
      <c r="E9" s="6"/>
      <c r="F9" s="6"/>
      <c r="G9" s="6"/>
      <c r="H9" s="6"/>
      <c r="I9" s="6"/>
      <c r="J9" s="6"/>
      <c r="K9" s="6"/>
      <c r="L9" s="6"/>
      <c r="M9" s="6"/>
    </row>
    <row r="10" spans="2:13" ht="39.75" customHeight="1" x14ac:dyDescent="0.2">
      <c r="B10" s="7" t="s">
        <v>13</v>
      </c>
      <c r="C10" s="8" t="e">
        <v>#REF!</v>
      </c>
      <c r="D10" s="25" t="s">
        <v>12</v>
      </c>
      <c r="E10" s="25" t="s">
        <v>12</v>
      </c>
      <c r="F10" s="25" t="s">
        <v>12</v>
      </c>
      <c r="G10" s="25">
        <v>0</v>
      </c>
      <c r="H10" s="25" t="s">
        <v>12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2:13" x14ac:dyDescent="0.2">
      <c r="B11" s="9"/>
      <c r="C11" s="10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2:13" x14ac:dyDescent="0.2">
      <c r="B12" s="7" t="s">
        <v>14</v>
      </c>
      <c r="C12" s="8" t="e">
        <v>#REF!</v>
      </c>
      <c r="D12" s="25" t="s">
        <v>12</v>
      </c>
      <c r="E12" s="25" t="s">
        <v>12</v>
      </c>
      <c r="F12" s="25" t="s">
        <v>12</v>
      </c>
      <c r="G12" s="25">
        <v>0</v>
      </c>
      <c r="H12" s="25" t="s">
        <v>12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spans="2:13" x14ac:dyDescent="0.2">
      <c r="B13" s="9"/>
      <c r="C13" s="10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2:13" ht="28.5" customHeight="1" x14ac:dyDescent="0.2">
      <c r="B14" s="7" t="s">
        <v>10</v>
      </c>
      <c r="C14" s="8" t="e">
        <v>#REF!</v>
      </c>
      <c r="D14" s="25" t="s">
        <v>12</v>
      </c>
      <c r="E14" s="25" t="s">
        <v>12</v>
      </c>
      <c r="F14" s="25" t="s">
        <v>12</v>
      </c>
      <c r="G14" s="25">
        <v>0</v>
      </c>
      <c r="H14" s="25" t="s">
        <v>12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2:13" ht="13.5" thickBot="1" x14ac:dyDescent="0.25"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</row>
  </sheetData>
  <mergeCells count="4">
    <mergeCell ref="B3:M3"/>
    <mergeCell ref="B4:M4"/>
    <mergeCell ref="B5:M5"/>
    <mergeCell ref="B7:M7"/>
  </mergeCells>
  <printOptions horizontalCentered="1"/>
  <pageMargins left="0" right="0" top="0" bottom="0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4"/>
      <c r="B1" s="15" t="e">
        <f ca="1">[1]!BexGetCellData("00O2TQ2O5Z7DPRVXKQBNJU662","","DP_1")</f>
        <v>#NAME?</v>
      </c>
      <c r="C1" s="15" t="e">
        <f ca="1">[1]!BexGetCellData("00O2TQ2O5Z7DPRVXKQBNJUCHM","","DP_1")</f>
        <v>#NAME?</v>
      </c>
      <c r="D1" s="15" t="e">
        <f ca="1">[1]!BexGetCellData("00O2TQ2O5Z7DPRVXKQBNJUIT6","","DP_1")</f>
        <v>#NAME?</v>
      </c>
      <c r="E1" s="15" t="e">
        <f ca="1">[1]!BexGetCellData("00O2TQ2O5Z7DPRVY5FDD5UN7R","","DP_1")</f>
        <v>#NAME?</v>
      </c>
      <c r="F1" s="15" t="e">
        <f ca="1">[1]!BexGetCellData("00O2TQ2O5Z7DPRVY5FDD5UTJB","","DP_1")</f>
        <v>#NAME?</v>
      </c>
      <c r="G1" s="15" t="e">
        <f ca="1">[1]!BexGetCellData("00O2TQ2O5Z7DPRVY5FDD5UZUV","","DP_1")</f>
        <v>#NAME?</v>
      </c>
      <c r="H1" s="15" t="e">
        <f ca="1">[1]!BexGetCellData("00O2TQ2O5Z7DPRVY7U41JWBNV","","DP_1")</f>
        <v>#NAME?</v>
      </c>
      <c r="I1" s="15" t="e">
        <f ca="1">[1]!BexGetCellData("00O2TQ2O5Z7DPRW4O8D9I8DNQ","","DP_1")</f>
        <v>#NAME?</v>
      </c>
      <c r="J1" s="15" t="e">
        <f ca="1">[1]!BexGetCellData("00O2TQ2O5Z7DPRW4WWW30XA2S","","DP_1")</f>
        <v>#NAME?</v>
      </c>
      <c r="K1" s="15" t="e">
        <f ca="1">[1]!BexGetCellData("00O2TQ2O5Z7DPRW5TUV31KJOZ","","DP_1")</f>
        <v>#NAME?</v>
      </c>
    </row>
    <row r="2" spans="1:11" x14ac:dyDescent="0.2">
      <c r="A2" s="17" t="e">
        <f ca="1">[1]!BexGetCellData("","00O2TQ2O5Z7DPRVWOC8QXK3TB","DP_1")</f>
        <v>#NAME?</v>
      </c>
      <c r="B2" s="16" t="e">
        <f ca="1">[1]!BexGetCellData("00O2TQ2O5Z7DPRVXKQBNJU662","00O2TQ2O5Z7DPRVWOC8QXK3TB","DP_1")</f>
        <v>#NAME?</v>
      </c>
      <c r="C2" s="16" t="e">
        <f ca="1">[1]!BexGetCellData("00O2TQ2O5Z7DPRVXKQBNJUCHM","00O2TQ2O5Z7DPRVWOC8QXK3TB","DP_1")</f>
        <v>#NAME?</v>
      </c>
      <c r="D2" s="16" t="e">
        <f ca="1">[1]!BexGetCellData("00O2TQ2O5Z7DPRVXKQBNJUIT6","00O2TQ2O5Z7DPRVWOC8QXK3TB","DP_1")</f>
        <v>#NAME?</v>
      </c>
      <c r="E2" s="16" t="e">
        <f ca="1">[1]!BexGetCellData("00O2TQ2O5Z7DPRVY5FDD5UN7R","00O2TQ2O5Z7DPRVWOC8QXK3TB","DP_1")</f>
        <v>#NAME?</v>
      </c>
      <c r="F2" s="16" t="e">
        <f ca="1">[1]!BexGetCellData("00O2TQ2O5Z7DPRVY5FDD5UTJB","00O2TQ2O5Z7DPRVWOC8QXK3TB","DP_1")</f>
        <v>#NAME?</v>
      </c>
      <c r="G2" s="16" t="e">
        <f ca="1">[1]!BexGetCellData("00O2TQ2O5Z7DPRVY5FDD5UZUV","00O2TQ2O5Z7DPRVWOC8QXK3TB","DP_1")</f>
        <v>#NAME?</v>
      </c>
      <c r="H2" s="16" t="e">
        <f ca="1">[1]!BexGetCellData("00O2TQ2O5Z7DPRVY7U41JWBNV","00O2TQ2O5Z7DPRVWOC8QXK3TB","DP_1")</f>
        <v>#NAME?</v>
      </c>
      <c r="I2" s="16" t="e">
        <f ca="1">[1]!BexGetCellData("00O2TQ2O5Z7DPRW4O8D9I8DNQ","00O2TQ2O5Z7DPRVWOC8QXK3TB","DP_1")</f>
        <v>#NAME?</v>
      </c>
      <c r="J2" s="16" t="e">
        <f ca="1">[1]!BexGetCellData("00O2TQ2O5Z7DPRW4WWW30XA2S","00O2TQ2O5Z7DPRVWOC8QXK3TB","DP_1")</f>
        <v>#NAME?</v>
      </c>
      <c r="K2" s="16" t="e">
        <f ca="1">[1]!BexGetCellData("00O2TQ2O5Z7DPRW5TUV31KJOZ","00O2TQ2O5Z7DPRVWOC8QXK3TB","DP_1")</f>
        <v>#NAME?</v>
      </c>
    </row>
    <row r="3" spans="1:11" x14ac:dyDescent="0.2">
      <c r="A3" s="18" t="e">
        <f ca="1">[1]!BexGetCellData("","00O2TQ2O5Z7DPRVWOC8QXKA4V","DP_1")</f>
        <v>#NAME?</v>
      </c>
      <c r="B3" s="16" t="e">
        <f ca="1">[1]!BexGetCellData("00O2TQ2O5Z7DPRVXKQBNJU662","00O2TQ2O5Z7DPRVWOC8QXKA4V","DP_1")</f>
        <v>#NAME?</v>
      </c>
      <c r="C3" s="16" t="e">
        <f ca="1">[1]!BexGetCellData("00O2TQ2O5Z7DPRVXKQBNJUCHM","00O2TQ2O5Z7DPRVWOC8QXKA4V","DP_1")</f>
        <v>#NAME?</v>
      </c>
      <c r="D3" s="16" t="e">
        <f ca="1">[1]!BexGetCellData("00O2TQ2O5Z7DPRVXKQBNJUIT6","00O2TQ2O5Z7DPRVWOC8QXKA4V","DP_1")</f>
        <v>#NAME?</v>
      </c>
      <c r="E3" s="16" t="e">
        <f ca="1">[1]!BexGetCellData("00O2TQ2O5Z7DPRVY5FDD5UN7R","00O2TQ2O5Z7DPRVWOC8QXKA4V","DP_1")</f>
        <v>#NAME?</v>
      </c>
      <c r="F3" s="16" t="e">
        <f ca="1">[1]!BexGetCellData("00O2TQ2O5Z7DPRVY5FDD5UTJB","00O2TQ2O5Z7DPRVWOC8QXKA4V","DP_1")</f>
        <v>#NAME?</v>
      </c>
      <c r="G3" s="16" t="e">
        <f ca="1">[1]!BexGetCellData("00O2TQ2O5Z7DPRVY5FDD5UZUV","00O2TQ2O5Z7DPRVWOC8QXKA4V","DP_1")</f>
        <v>#NAME?</v>
      </c>
      <c r="H3" s="16" t="e">
        <f ca="1">[1]!BexGetCellData("00O2TQ2O5Z7DPRVY7U41JWBNV","00O2TQ2O5Z7DPRVWOC8QXKA4V","DP_1")</f>
        <v>#NAME?</v>
      </c>
      <c r="I3" s="16" t="e">
        <f ca="1">[1]!BexGetCellData("00O2TQ2O5Z7DPRW4O8D9I8DNQ","00O2TQ2O5Z7DPRVWOC8QXKA4V","DP_1")</f>
        <v>#NAME?</v>
      </c>
      <c r="J3" s="16" t="e">
        <f ca="1">[1]!BexGetCellData("00O2TQ2O5Z7DPRW4WWW30XA2S","00O2TQ2O5Z7DPRVWOC8QXKA4V","DP_1")</f>
        <v>#NAME?</v>
      </c>
      <c r="K3" s="16" t="e">
        <f ca="1">[1]!BexGetCellData("00O2TQ2O5Z7DPRW5TUV31KJOZ","00O2TQ2O5Z7DPRVWOC8QXKA4V","DP_1")</f>
        <v>#NAME?</v>
      </c>
    </row>
    <row r="4" spans="1:11" x14ac:dyDescent="0.2">
      <c r="A4" s="19" t="e">
        <f ca="1">[1]!BexGetCellData("","00O2TQ2O5Z7DPRVWOC8QXKGGF","DP_1")</f>
        <v>#NAME?</v>
      </c>
      <c r="B4" s="16" t="e">
        <f ca="1">[1]!BexGetCellData("00O2TQ2O5Z7DPRVXKQBNJU662","00O2TQ2O5Z7DPRVWOC8QXKGGF","DP_1")</f>
        <v>#NAME?</v>
      </c>
      <c r="C4" s="16" t="e">
        <f ca="1">[1]!BexGetCellData("00O2TQ2O5Z7DPRVXKQBNJUCHM","00O2TQ2O5Z7DPRVWOC8QXKGGF","DP_1")</f>
        <v>#NAME?</v>
      </c>
      <c r="D4" s="16" t="e">
        <f ca="1">[1]!BexGetCellData("00O2TQ2O5Z7DPRVXKQBNJUIT6","00O2TQ2O5Z7DPRVWOC8QXKGGF","DP_1")</f>
        <v>#NAME?</v>
      </c>
      <c r="E4" s="16" t="e">
        <f ca="1">[1]!BexGetCellData("00O2TQ2O5Z7DPRVY5FDD5UN7R","00O2TQ2O5Z7DPRVWOC8QXKGGF","DP_1")</f>
        <v>#NAME?</v>
      </c>
      <c r="F4" s="16" t="e">
        <f ca="1">[1]!BexGetCellData("00O2TQ2O5Z7DPRVY5FDD5UTJB","00O2TQ2O5Z7DPRVWOC8QXKGGF","DP_1")</f>
        <v>#NAME?</v>
      </c>
      <c r="G4" s="16" t="e">
        <f ca="1">[1]!BexGetCellData("00O2TQ2O5Z7DPRVY5FDD5UZUV","00O2TQ2O5Z7DPRVWOC8QXKGGF","DP_1")</f>
        <v>#NAME?</v>
      </c>
      <c r="H4" s="16" t="e">
        <f ca="1">[1]!BexGetCellData("00O2TQ2O5Z7DPRVY7U41JWBNV","00O2TQ2O5Z7DPRVWOC8QXKGGF","DP_1")</f>
        <v>#NAME?</v>
      </c>
      <c r="I4" s="16" t="e">
        <f ca="1">[1]!BexGetCellData("00O2TQ2O5Z7DPRW4O8D9I8DNQ","00O2TQ2O5Z7DPRVWOC8QXKGGF","DP_1")</f>
        <v>#NAME?</v>
      </c>
      <c r="J4" s="16" t="e">
        <f ca="1">[1]!BexGetCellData("00O2TQ2O5Z7DPRW4WWW30XA2S","00O2TQ2O5Z7DPRVWOC8QXKGGF","DP_1")</f>
        <v>#NAME?</v>
      </c>
      <c r="K4" s="16" t="e">
        <f ca="1">[1]!BexGetCellData("00O2TQ2O5Z7DPRW5TUV31KJOZ","00O2TQ2O5Z7DPRVWOC8QXKGGF","DP_1")</f>
        <v>#NAME?</v>
      </c>
    </row>
    <row r="5" spans="1:11" x14ac:dyDescent="0.2">
      <c r="A5" s="19" t="e">
        <f ca="1">[1]!BexGetCellData("","00O2TQ2O5Z7DPRVWOC8QXKMRZ","DP_1")</f>
        <v>#NAME?</v>
      </c>
      <c r="B5" s="16" t="e">
        <f ca="1">[1]!BexGetCellData("00O2TQ2O5Z7DPRVXKQBNJU662","00O2TQ2O5Z7DPRVWOC8QXKMRZ","DP_1")</f>
        <v>#NAME?</v>
      </c>
      <c r="C5" s="16" t="e">
        <f ca="1">[1]!BexGetCellData("00O2TQ2O5Z7DPRVXKQBNJUCHM","00O2TQ2O5Z7DPRVWOC8QXKMRZ","DP_1")</f>
        <v>#NAME?</v>
      </c>
      <c r="D5" s="16" t="e">
        <f ca="1">[1]!BexGetCellData("00O2TQ2O5Z7DPRVXKQBNJUIT6","00O2TQ2O5Z7DPRVWOC8QXKMRZ","DP_1")</f>
        <v>#NAME?</v>
      </c>
      <c r="E5" s="16" t="e">
        <f ca="1">[1]!BexGetCellData("00O2TQ2O5Z7DPRVY5FDD5UN7R","00O2TQ2O5Z7DPRVWOC8QXKMRZ","DP_1")</f>
        <v>#NAME?</v>
      </c>
      <c r="F5" s="16" t="e">
        <f ca="1">[1]!BexGetCellData("00O2TQ2O5Z7DPRVY5FDD5UTJB","00O2TQ2O5Z7DPRVWOC8QXKMRZ","DP_1")</f>
        <v>#NAME?</v>
      </c>
      <c r="G5" s="16" t="e">
        <f ca="1">[1]!BexGetCellData("00O2TQ2O5Z7DPRVY5FDD5UZUV","00O2TQ2O5Z7DPRVWOC8QXKMRZ","DP_1")</f>
        <v>#NAME?</v>
      </c>
      <c r="H5" s="16" t="e">
        <f ca="1">[1]!BexGetCellData("00O2TQ2O5Z7DPRVY7U41JWBNV","00O2TQ2O5Z7DPRVWOC8QXKMRZ","DP_1")</f>
        <v>#NAME?</v>
      </c>
      <c r="I5" s="16" t="e">
        <f ca="1">[1]!BexGetCellData("00O2TQ2O5Z7DPRW4O8D9I8DNQ","00O2TQ2O5Z7DPRVWOC8QXKMRZ","DP_1")</f>
        <v>#NAME?</v>
      </c>
      <c r="J5" s="16" t="e">
        <f ca="1">[1]!BexGetCellData("00O2TQ2O5Z7DPRW4WWW30XA2S","00O2TQ2O5Z7DPRVWOC8QXKMRZ","DP_1")</f>
        <v>#NAME?</v>
      </c>
      <c r="K5" s="16" t="e">
        <f ca="1">[1]!BexGetCellData("00O2TQ2O5Z7DPRW5TUV31KJOZ","00O2TQ2O5Z7DPRVWOC8QXKMRZ","DP_1")</f>
        <v>#NAME?</v>
      </c>
    </row>
    <row r="6" spans="1:11" x14ac:dyDescent="0.2">
      <c r="A6" s="19" t="e">
        <f ca="1">[1]!BexGetCellData("","00O2TQ2O5Z7DPRVWOC8QXKT3J","DP_1")</f>
        <v>#NAME?</v>
      </c>
      <c r="B6" s="16" t="e">
        <f ca="1">[1]!BexGetCellData("00O2TQ2O5Z7DPRVXKQBNJU662","00O2TQ2O5Z7DPRVWOC8QXKT3J","DP_1")</f>
        <v>#NAME?</v>
      </c>
      <c r="C6" s="16" t="e">
        <f ca="1">[1]!BexGetCellData("00O2TQ2O5Z7DPRVXKQBNJUCHM","00O2TQ2O5Z7DPRVWOC8QXKT3J","DP_1")</f>
        <v>#NAME?</v>
      </c>
      <c r="D6" s="16" t="e">
        <f ca="1">[1]!BexGetCellData("00O2TQ2O5Z7DPRVXKQBNJUIT6","00O2TQ2O5Z7DPRVWOC8QXKT3J","DP_1")</f>
        <v>#NAME?</v>
      </c>
      <c r="E6" s="16" t="e">
        <f ca="1">[1]!BexGetCellData("00O2TQ2O5Z7DPRVY5FDD5UN7R","00O2TQ2O5Z7DPRVWOC8QXKT3J","DP_1")</f>
        <v>#NAME?</v>
      </c>
      <c r="F6" s="16" t="e">
        <f ca="1">[1]!BexGetCellData("00O2TQ2O5Z7DPRVY5FDD5UTJB","00O2TQ2O5Z7DPRVWOC8QXKT3J","DP_1")</f>
        <v>#NAME?</v>
      </c>
      <c r="G6" s="16" t="e">
        <f ca="1">[1]!BexGetCellData("00O2TQ2O5Z7DPRVY5FDD5UZUV","00O2TQ2O5Z7DPRVWOC8QXKT3J","DP_1")</f>
        <v>#NAME?</v>
      </c>
      <c r="H6" s="16" t="e">
        <f ca="1">[1]!BexGetCellData("00O2TQ2O5Z7DPRVY7U41JWBNV","00O2TQ2O5Z7DPRVWOC8QXKT3J","DP_1")</f>
        <v>#NAME?</v>
      </c>
      <c r="I6" s="16" t="e">
        <f ca="1">[1]!BexGetCellData("00O2TQ2O5Z7DPRW4O8D9I8DNQ","00O2TQ2O5Z7DPRVWOC8QXKT3J","DP_1")</f>
        <v>#NAME?</v>
      </c>
      <c r="J6" s="16" t="e">
        <f ca="1">[1]!BexGetCellData("00O2TQ2O5Z7DPRW4WWW30XA2S","00O2TQ2O5Z7DPRVWOC8QXKT3J","DP_1")</f>
        <v>#NAME?</v>
      </c>
      <c r="K6" s="16" t="e">
        <f ca="1">[1]!BexGetCellData("00O2TQ2O5Z7DPRW5TUV31KJOZ","00O2TQ2O5Z7DPRVWOC8QXKT3J","DP_1")</f>
        <v>#NAME?</v>
      </c>
    </row>
    <row r="7" spans="1:11" x14ac:dyDescent="0.2">
      <c r="A7" s="19" t="e">
        <f ca="1">[1]!BexGetCellData("","00O2TQ2O5Z7DPRVX650CJDZTC","DP_1")</f>
        <v>#NAME?</v>
      </c>
      <c r="B7" s="16" t="e">
        <f ca="1">[1]!BexGetCellData("00O2TQ2O5Z7DPRVXKQBNJU662","00O2TQ2O5Z7DPRVX650CJDZTC","DP_1")</f>
        <v>#NAME?</v>
      </c>
      <c r="C7" s="16" t="e">
        <f ca="1">[1]!BexGetCellData("00O2TQ2O5Z7DPRVXKQBNJUCHM","00O2TQ2O5Z7DPRVX650CJDZTC","DP_1")</f>
        <v>#NAME?</v>
      </c>
      <c r="D7" s="16" t="e">
        <f ca="1">[1]!BexGetCellData("00O2TQ2O5Z7DPRVXKQBNJUIT6","00O2TQ2O5Z7DPRVX650CJDZTC","DP_1")</f>
        <v>#NAME?</v>
      </c>
      <c r="E7" s="16" t="e">
        <f ca="1">[1]!BexGetCellData("00O2TQ2O5Z7DPRVY5FDD5UN7R","00O2TQ2O5Z7DPRVX650CJDZTC","DP_1")</f>
        <v>#NAME?</v>
      </c>
      <c r="F7" s="16" t="e">
        <f ca="1">[1]!BexGetCellData("00O2TQ2O5Z7DPRVY5FDD5UTJB","00O2TQ2O5Z7DPRVX650CJDZTC","DP_1")</f>
        <v>#NAME?</v>
      </c>
      <c r="G7" s="16" t="e">
        <f ca="1">[1]!BexGetCellData("00O2TQ2O5Z7DPRVY5FDD5UZUV","00O2TQ2O5Z7DPRVX650CJDZTC","DP_1")</f>
        <v>#NAME?</v>
      </c>
      <c r="H7" s="16" t="e">
        <f ca="1">[1]!BexGetCellData("00O2TQ2O5Z7DPRVY7U41JWBNV","00O2TQ2O5Z7DPRVX650CJDZTC","DP_1")</f>
        <v>#NAME?</v>
      </c>
      <c r="I7" s="16" t="e">
        <f ca="1">[1]!BexGetCellData("00O2TQ2O5Z7DPRW4O8D9I8DNQ","00O2TQ2O5Z7DPRVX650CJDZTC","DP_1")</f>
        <v>#NAME?</v>
      </c>
      <c r="J7" s="16" t="e">
        <f ca="1">[1]!BexGetCellData("00O2TQ2O5Z7DPRW4WWW30XA2S","00O2TQ2O5Z7DPRVX650CJDZTC","DP_1")</f>
        <v>#NAME?</v>
      </c>
      <c r="K7" s="16" t="e">
        <f ca="1">[1]!BexGetCellData("00O2TQ2O5Z7DPRW5TUV31KJOZ","00O2TQ2O5Z7DPRVX650CJDZTC","DP_1")</f>
        <v>#NAME?</v>
      </c>
    </row>
    <row r="8" spans="1:11" x14ac:dyDescent="0.2">
      <c r="A8" s="18" t="e">
        <f ca="1">[1]!BexGetCellData("","00O2TQ2O5Z7DPRVX6YM5NGL1S","DP_1")</f>
        <v>#NAME?</v>
      </c>
      <c r="B8" s="16" t="e">
        <f ca="1">[1]!BexGetCellData("00O2TQ2O5Z7DPRVXKQBNJU662","00O2TQ2O5Z7DPRVX6YM5NGL1S","DP_1")</f>
        <v>#NAME?</v>
      </c>
      <c r="C8" s="16" t="e">
        <f ca="1">[1]!BexGetCellData("00O2TQ2O5Z7DPRVXKQBNJUCHM","00O2TQ2O5Z7DPRVX6YM5NGL1S","DP_1")</f>
        <v>#NAME?</v>
      </c>
      <c r="D8" s="16" t="e">
        <f ca="1">[1]!BexGetCellData("00O2TQ2O5Z7DPRVXKQBNJUIT6","00O2TQ2O5Z7DPRVX6YM5NGL1S","DP_1")</f>
        <v>#NAME?</v>
      </c>
      <c r="E8" s="16" t="e">
        <f ca="1">[1]!BexGetCellData("00O2TQ2O5Z7DPRVY5FDD5UN7R","00O2TQ2O5Z7DPRVX6YM5NGL1S","DP_1")</f>
        <v>#NAME?</v>
      </c>
      <c r="F8" s="16" t="e">
        <f ca="1">[1]!BexGetCellData("00O2TQ2O5Z7DPRVY5FDD5UTJB","00O2TQ2O5Z7DPRVX6YM5NGL1S","DP_1")</f>
        <v>#NAME?</v>
      </c>
      <c r="G8" s="16" t="e">
        <f ca="1">[1]!BexGetCellData("00O2TQ2O5Z7DPRVY5FDD5UZUV","00O2TQ2O5Z7DPRVX6YM5NGL1S","DP_1")</f>
        <v>#NAME?</v>
      </c>
      <c r="H8" s="16" t="e">
        <f ca="1">[1]!BexGetCellData("00O2TQ2O5Z7DPRVY7U41JWBNV","00O2TQ2O5Z7DPRVX6YM5NGL1S","DP_1")</f>
        <v>#NAME?</v>
      </c>
      <c r="I8" s="16" t="e">
        <f ca="1">[1]!BexGetCellData("00O2TQ2O5Z7DPRW4O8D9I8DNQ","00O2TQ2O5Z7DPRVX6YM5NGL1S","DP_1")</f>
        <v>#NAME?</v>
      </c>
      <c r="J8" s="16" t="e">
        <f ca="1">[1]!BexGetCellData("00O2TQ2O5Z7DPRW4WWW30XA2S","00O2TQ2O5Z7DPRVX6YM5NGL1S","DP_1")</f>
        <v>#NAME?</v>
      </c>
      <c r="K8" s="16" t="e">
        <f ca="1">[1]!BexGetCellData("00O2TQ2O5Z7DPRW5TUV31KJOZ","00O2TQ2O5Z7DPRVX6YM5NGL1S","DP_1")</f>
        <v>#NAME?</v>
      </c>
    </row>
    <row r="9" spans="1:11" x14ac:dyDescent="0.2">
      <c r="A9" s="19" t="e">
        <f ca="1">[1]!BexGetCellData("","00O2TQ2O5Z7DPRVXBDTAMX2MY","DP_1")</f>
        <v>#NAME?</v>
      </c>
      <c r="B9" s="16" t="e">
        <f ca="1">[1]!BexGetCellData("00O2TQ2O5Z7DPRVXKQBNJU662","00O2TQ2O5Z7DPRVXBDTAMX2MY","DP_1")</f>
        <v>#NAME?</v>
      </c>
      <c r="C9" s="16" t="e">
        <f ca="1">[1]!BexGetCellData("00O2TQ2O5Z7DPRVXKQBNJUCHM","00O2TQ2O5Z7DPRVXBDTAMX2MY","DP_1")</f>
        <v>#NAME?</v>
      </c>
      <c r="D9" s="16" t="e">
        <f ca="1">[1]!BexGetCellData("00O2TQ2O5Z7DPRVXKQBNJUIT6","00O2TQ2O5Z7DPRVXBDTAMX2MY","DP_1")</f>
        <v>#NAME?</v>
      </c>
      <c r="E9" s="16" t="e">
        <f ca="1">[1]!BexGetCellData("00O2TQ2O5Z7DPRVY5FDD5UN7R","00O2TQ2O5Z7DPRVXBDTAMX2MY","DP_1")</f>
        <v>#NAME?</v>
      </c>
      <c r="F9" s="16" t="e">
        <f ca="1">[1]!BexGetCellData("00O2TQ2O5Z7DPRVY5FDD5UTJB","00O2TQ2O5Z7DPRVXBDTAMX2MY","DP_1")</f>
        <v>#NAME?</v>
      </c>
      <c r="G9" s="16" t="e">
        <f ca="1">[1]!BexGetCellData("00O2TQ2O5Z7DPRVY5FDD5UZUV","00O2TQ2O5Z7DPRVXBDTAMX2MY","DP_1")</f>
        <v>#NAME?</v>
      </c>
      <c r="H9" s="16" t="e">
        <f ca="1">[1]!BexGetCellData("00O2TQ2O5Z7DPRVY7U41JWBNV","00O2TQ2O5Z7DPRVXBDTAMX2MY","DP_1")</f>
        <v>#NAME?</v>
      </c>
      <c r="I9" s="16" t="e">
        <f ca="1">[1]!BexGetCellData("00O2TQ2O5Z7DPRW4O8D9I8DNQ","00O2TQ2O5Z7DPRVXBDTAMX2MY","DP_1")</f>
        <v>#NAME?</v>
      </c>
      <c r="J9" s="16" t="e">
        <f ca="1">[1]!BexGetCellData("00O2TQ2O5Z7DPRW4WWW30XA2S","00O2TQ2O5Z7DPRVXBDTAMX2MY","DP_1")</f>
        <v>#NAME?</v>
      </c>
      <c r="K9" s="16" t="e">
        <f ca="1">[1]!BexGetCellData("00O2TQ2O5Z7DPRW5TUV31KJOZ","00O2TQ2O5Z7DPRVXBDTAMX2MY","DP_1")</f>
        <v>#NAME?</v>
      </c>
    </row>
    <row r="10" spans="1:11" x14ac:dyDescent="0.2">
      <c r="A10" s="19" t="e">
        <f ca="1">[1]!BexGetCellData("","00O2TQ2O5Z7DPRVXBDTAMX8YI","DP_1")</f>
        <v>#NAME?</v>
      </c>
      <c r="B10" s="16" t="e">
        <f ca="1">[1]!BexGetCellData("00O2TQ2O5Z7DPRVXKQBNJU662","00O2TQ2O5Z7DPRVXBDTAMX8YI","DP_1")</f>
        <v>#NAME?</v>
      </c>
      <c r="C10" s="16" t="e">
        <f ca="1">[1]!BexGetCellData("00O2TQ2O5Z7DPRVXKQBNJUCHM","00O2TQ2O5Z7DPRVXBDTAMX8YI","DP_1")</f>
        <v>#NAME?</v>
      </c>
      <c r="D10" s="16" t="e">
        <f ca="1">[1]!BexGetCellData("00O2TQ2O5Z7DPRVXKQBNJUIT6","00O2TQ2O5Z7DPRVXBDTAMX8YI","DP_1")</f>
        <v>#NAME?</v>
      </c>
      <c r="E10" s="16" t="e">
        <f ca="1">[1]!BexGetCellData("00O2TQ2O5Z7DPRVY5FDD5UN7R","00O2TQ2O5Z7DPRVXBDTAMX8YI","DP_1")</f>
        <v>#NAME?</v>
      </c>
      <c r="F10" s="16" t="e">
        <f ca="1">[1]!BexGetCellData("00O2TQ2O5Z7DPRVY5FDD5UTJB","00O2TQ2O5Z7DPRVXBDTAMX8YI","DP_1")</f>
        <v>#NAME?</v>
      </c>
      <c r="G10" s="16" t="e">
        <f ca="1">[1]!BexGetCellData("00O2TQ2O5Z7DPRVY5FDD5UZUV","00O2TQ2O5Z7DPRVXBDTAMX8YI","DP_1")</f>
        <v>#NAME?</v>
      </c>
      <c r="H10" s="16" t="e">
        <f ca="1">[1]!BexGetCellData("00O2TQ2O5Z7DPRVY7U41JWBNV","00O2TQ2O5Z7DPRVXBDTAMX8YI","DP_1")</f>
        <v>#NAME?</v>
      </c>
      <c r="I10" s="16" t="e">
        <f ca="1">[1]!BexGetCellData("00O2TQ2O5Z7DPRW4O8D9I8DNQ","00O2TQ2O5Z7DPRVXBDTAMX8YI","DP_1")</f>
        <v>#NAME?</v>
      </c>
      <c r="J10" s="16" t="e">
        <f ca="1">[1]!BexGetCellData("00O2TQ2O5Z7DPRW4WWW30XA2S","00O2TQ2O5Z7DPRVXBDTAMX8YI","DP_1")</f>
        <v>#NAME?</v>
      </c>
      <c r="K10" s="16" t="e">
        <f ca="1">[1]!BexGetCellData("00O2TQ2O5Z7DPRW5TUV31KJOZ","00O2TQ2O5Z7DPRVXBDTAMX8YI","DP_1")</f>
        <v>#NAME?</v>
      </c>
    </row>
    <row r="11" spans="1:11" x14ac:dyDescent="0.2">
      <c r="A11" s="19" t="e">
        <f ca="1">[1]!BexGetCellData("","00O2TQ2O5Z7DPRVXBDTAMXFA2","DP_1")</f>
        <v>#NAME?</v>
      </c>
      <c r="B11" s="16" t="e">
        <f ca="1">[1]!BexGetCellData("00O2TQ2O5Z7DPRVXKQBNJU662","00O2TQ2O5Z7DPRVXBDTAMXFA2","DP_1")</f>
        <v>#NAME?</v>
      </c>
      <c r="C11" s="16" t="e">
        <f ca="1">[1]!BexGetCellData("00O2TQ2O5Z7DPRVXKQBNJUCHM","00O2TQ2O5Z7DPRVXBDTAMXFA2","DP_1")</f>
        <v>#NAME?</v>
      </c>
      <c r="D11" s="16" t="e">
        <f ca="1">[1]!BexGetCellData("00O2TQ2O5Z7DPRVXKQBNJUIT6","00O2TQ2O5Z7DPRVXBDTAMXFA2","DP_1")</f>
        <v>#NAME?</v>
      </c>
      <c r="E11" s="16" t="e">
        <f ca="1">[1]!BexGetCellData("00O2TQ2O5Z7DPRVY5FDD5UN7R","00O2TQ2O5Z7DPRVXBDTAMXFA2","DP_1")</f>
        <v>#NAME?</v>
      </c>
      <c r="F11" s="16" t="e">
        <f ca="1">[1]!BexGetCellData("00O2TQ2O5Z7DPRVY5FDD5UTJB","00O2TQ2O5Z7DPRVXBDTAMXFA2","DP_1")</f>
        <v>#NAME?</v>
      </c>
      <c r="G11" s="16" t="e">
        <f ca="1">[1]!BexGetCellData("00O2TQ2O5Z7DPRVY5FDD5UZUV","00O2TQ2O5Z7DPRVXBDTAMXFA2","DP_1")</f>
        <v>#NAME?</v>
      </c>
      <c r="H11" s="16" t="e">
        <f ca="1">[1]!BexGetCellData("00O2TQ2O5Z7DPRVY7U41JWBNV","00O2TQ2O5Z7DPRVXBDTAMXFA2","DP_1")</f>
        <v>#NAME?</v>
      </c>
      <c r="I11" s="16" t="e">
        <f ca="1">[1]!BexGetCellData("00O2TQ2O5Z7DPRW4O8D9I8DNQ","00O2TQ2O5Z7DPRVXBDTAMXFA2","DP_1")</f>
        <v>#NAME?</v>
      </c>
      <c r="J11" s="16" t="e">
        <f ca="1">[1]!BexGetCellData("00O2TQ2O5Z7DPRW4WWW30XA2S","00O2TQ2O5Z7DPRVXBDTAMXFA2","DP_1")</f>
        <v>#NAME?</v>
      </c>
      <c r="K11" s="16" t="e">
        <f ca="1">[1]!BexGetCellData("00O2TQ2O5Z7DPRW5TUV31KJOZ","00O2TQ2O5Z7DPRVXBDTAMXFA2","DP_1")</f>
        <v>#NAME?</v>
      </c>
    </row>
    <row r="12" spans="1:11" x14ac:dyDescent="0.2">
      <c r="A12" s="19" t="e">
        <f ca="1">[1]!BexGetCellData("","00O2TQ2O5Z7DPRVX8RH3LQK5U","DP_1")</f>
        <v>#NAME?</v>
      </c>
      <c r="B12" s="16" t="e">
        <f ca="1">[1]!BexGetCellData("00O2TQ2O5Z7DPRVXKQBNJU662","00O2TQ2O5Z7DPRVX8RH3LQK5U","DP_1")</f>
        <v>#NAME?</v>
      </c>
      <c r="C12" s="16" t="e">
        <f ca="1">[1]!BexGetCellData("00O2TQ2O5Z7DPRVXKQBNJUCHM","00O2TQ2O5Z7DPRVX8RH3LQK5U","DP_1")</f>
        <v>#NAME?</v>
      </c>
      <c r="D12" s="16" t="e">
        <f ca="1">[1]!BexGetCellData("00O2TQ2O5Z7DPRVXKQBNJUIT6","00O2TQ2O5Z7DPRVX8RH3LQK5U","DP_1")</f>
        <v>#NAME?</v>
      </c>
      <c r="E12" s="16" t="e">
        <f ca="1">[1]!BexGetCellData("00O2TQ2O5Z7DPRVY5FDD5UN7R","00O2TQ2O5Z7DPRVX8RH3LQK5U","DP_1")</f>
        <v>#NAME?</v>
      </c>
      <c r="F12" s="16" t="e">
        <f ca="1">[1]!BexGetCellData("00O2TQ2O5Z7DPRVY5FDD5UTJB","00O2TQ2O5Z7DPRVX8RH3LQK5U","DP_1")</f>
        <v>#NAME?</v>
      </c>
      <c r="G12" s="16" t="e">
        <f ca="1">[1]!BexGetCellData("00O2TQ2O5Z7DPRVY5FDD5UZUV","00O2TQ2O5Z7DPRVX8RH3LQK5U","DP_1")</f>
        <v>#NAME?</v>
      </c>
      <c r="H12" s="16" t="e">
        <f ca="1">[1]!BexGetCellData("00O2TQ2O5Z7DPRVY7U41JWBNV","00O2TQ2O5Z7DPRVX8RH3LQK5U","DP_1")</f>
        <v>#NAME?</v>
      </c>
      <c r="I12" s="16" t="e">
        <f ca="1">[1]!BexGetCellData("00O2TQ2O5Z7DPRW4O8D9I8DNQ","00O2TQ2O5Z7DPRVX8RH3LQK5U","DP_1")</f>
        <v>#NAME?</v>
      </c>
      <c r="J12" s="16" t="e">
        <f ca="1">[1]!BexGetCellData("00O2TQ2O5Z7DPRW4WWW30XA2S","00O2TQ2O5Z7DPRVX8RH3LQK5U","DP_1")</f>
        <v>#NAME?</v>
      </c>
      <c r="K12" s="16" t="e">
        <f ca="1">[1]!BexGetCellData("00O2TQ2O5Z7DPRW5TUV31KJOZ","00O2TQ2O5Z7DPRVX8RH3LQK5U","DP_1")</f>
        <v>#NAME?</v>
      </c>
    </row>
    <row r="13" spans="1:11" x14ac:dyDescent="0.2">
      <c r="A13" s="18" t="e">
        <f ca="1">[1]!BexGetCellData("","00O2TQ2O5Z7DPRVX7JZOAUJRK","DP_1")</f>
        <v>#NAME?</v>
      </c>
      <c r="B13" s="16" t="e">
        <f ca="1">[1]!BexGetCellData("00O2TQ2O5Z7DPRVXKQBNJU662","00O2TQ2O5Z7DPRVX7JZOAUJRK","DP_1")</f>
        <v>#NAME?</v>
      </c>
      <c r="C13" s="16" t="e">
        <f ca="1">[1]!BexGetCellData("00O2TQ2O5Z7DPRVXKQBNJUCHM","00O2TQ2O5Z7DPRVX7JZOAUJRK","DP_1")</f>
        <v>#NAME?</v>
      </c>
      <c r="D13" s="16" t="e">
        <f ca="1">[1]!BexGetCellData("00O2TQ2O5Z7DPRVXKQBNJUIT6","00O2TQ2O5Z7DPRVX7JZOAUJRK","DP_1")</f>
        <v>#NAME?</v>
      </c>
      <c r="E13" s="16" t="e">
        <f ca="1">[1]!BexGetCellData("00O2TQ2O5Z7DPRVY5FDD5UN7R","00O2TQ2O5Z7DPRVX7JZOAUJRK","DP_1")</f>
        <v>#NAME?</v>
      </c>
      <c r="F13" s="16" t="e">
        <f ca="1">[1]!BexGetCellData("00O2TQ2O5Z7DPRVY5FDD5UTJB","00O2TQ2O5Z7DPRVX7JZOAUJRK","DP_1")</f>
        <v>#NAME?</v>
      </c>
      <c r="G13" s="16" t="e">
        <f ca="1">[1]!BexGetCellData("00O2TQ2O5Z7DPRVY5FDD5UZUV","00O2TQ2O5Z7DPRVX7JZOAUJRK","DP_1")</f>
        <v>#NAME?</v>
      </c>
      <c r="H13" s="16" t="e">
        <f ca="1">[1]!BexGetCellData("00O2TQ2O5Z7DPRVY7U41JWBNV","00O2TQ2O5Z7DPRVX7JZOAUJRK","DP_1")</f>
        <v>#NAME?</v>
      </c>
      <c r="I13" s="16" t="e">
        <f ca="1">[1]!BexGetCellData("00O2TQ2O5Z7DPRW4O8D9I8DNQ","00O2TQ2O5Z7DPRVX7JZOAUJRK","DP_1")</f>
        <v>#NAME?</v>
      </c>
      <c r="J13" s="16" t="e">
        <f ca="1">[1]!BexGetCellData("00O2TQ2O5Z7DPRW4WWW30XA2S","00O2TQ2O5Z7DPRVX7JZOAUJRK","DP_1")</f>
        <v>#NAME?</v>
      </c>
      <c r="K13" s="16" t="e">
        <f ca="1">[1]!BexGetCellData("00O2TQ2O5Z7DPRW5TUV31KJOZ","00O2TQ2O5Z7DPRVX7JZOAUJRK","DP_1")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D738B0-4864-4CB0-B7D2-75F10C0A4A5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Aaguirre</cp:lastModifiedBy>
  <cp:lastPrinted>2019-10-29T19:47:45Z</cp:lastPrinted>
  <dcterms:created xsi:type="dcterms:W3CDTF">2017-07-25T16:59:28Z</dcterms:created>
  <dcterms:modified xsi:type="dcterms:W3CDTF">2019-11-07T02:23:12Z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3. Informe Analítico de Oblig. dif. De Financiamiento.xlsx</vt:lpwstr>
  </property>
</Properties>
</file>